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<sst xmlns="http://schemas.openxmlformats.org/spreadsheetml/2006/main" count="39" uniqueCount="20">
  <si>
    <t>Exercice 2 p149 :</t>
  </si>
  <si>
    <t>1/</t>
  </si>
  <si>
    <t>3/</t>
  </si>
  <si>
    <t>Annees</t>
  </si>
  <si>
    <t>Trimestre</t>
  </si>
  <si>
    <t>Yt</t>
  </si>
  <si>
    <t>MM4</t>
  </si>
  <si>
    <t>MMC4</t>
  </si>
  <si>
    <t>yt/MMC4</t>
  </si>
  <si>
    <t>-</t>
  </si>
  <si>
    <t>Annees/trimestres</t>
  </si>
  <si>
    <t xml:space="preserve">Moyenne </t>
  </si>
  <si>
    <t xml:space="preserve">ID Saisonnier </t>
  </si>
  <si>
    <t>4/</t>
  </si>
  <si>
    <t>2/</t>
  </si>
  <si>
    <t>5/</t>
  </si>
  <si>
    <t>Xt=Ɵyt+(1-Ɵ)Xt-1</t>
  </si>
  <si>
    <t>yt/MM4</t>
  </si>
  <si>
    <t>Xt</t>
  </si>
  <si>
    <t xml:space="preserve">Representation graphique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</si>
</sst>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000"/>
    <numFmt numFmtId="166" formatCode="0.00"/>
    <numFmt numFmtId="167" formatCode="0"/>
    <numFmt numFmtId="168" formatCode="0.0000"/>
    <numFmt numFmtId="169" formatCode="_-* #,##0.00\ _€_-;\-* #,##0.00\ _€_-;_-* \-??\ _€_-;_-@_-"/>
    <numFmt numFmtId="170" formatCode="_-* #,##0.000\ _€_-;\-* #,##0.000\ _€_-;_-* \-??\ _€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omic Sans MS"/>
      <family val="4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b/>
      <sz val="13.2"/>
      <color indexed="8"/>
      <name val="Comic Sans MS"/>
      <family val="2"/>
    </font>
    <font>
      <b/>
      <sz val="11"/>
      <color indexed="8"/>
      <name val="Comic Sans MS"/>
      <family val="2"/>
    </font>
    <font>
      <b/>
      <sz val="16"/>
      <color indexed="8"/>
      <name val="Comic Sans MS"/>
      <family val="4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4" fillId="4" borderId="1" xfId="0" applyFont="1" applyFill="1" applyBorder="1" applyAlignment="1">
      <alignment horizontal="center"/>
    </xf>
    <xf numFmtId="164" fontId="4" fillId="5" borderId="1" xfId="0" applyFont="1" applyFill="1" applyBorder="1" applyAlignment="1">
      <alignment horizontal="center"/>
    </xf>
    <xf numFmtId="164" fontId="4" fillId="3" borderId="1" xfId="0" applyFont="1" applyFill="1" applyBorder="1" applyAlignment="1">
      <alignment horizontal="center"/>
    </xf>
    <xf numFmtId="165" fontId="0" fillId="0" borderId="0" xfId="0" applyNumberFormat="1" applyAlignment="1">
      <alignment/>
    </xf>
    <xf numFmtId="166" fontId="4" fillId="3" borderId="1" xfId="0" applyNumberFormat="1" applyFont="1" applyFill="1" applyBorder="1" applyAlignment="1">
      <alignment horizontal="center"/>
    </xf>
    <xf numFmtId="167" fontId="4" fillId="6" borderId="2" xfId="0" applyNumberFormat="1" applyFont="1" applyFill="1" applyBorder="1" applyAlignment="1">
      <alignment horizontal="center"/>
    </xf>
    <xf numFmtId="168" fontId="4" fillId="2" borderId="2" xfId="0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5" fontId="4" fillId="6" borderId="2" xfId="0" applyNumberFormat="1" applyFont="1" applyFill="1" applyBorder="1" applyAlignment="1">
      <alignment horizontal="center"/>
    </xf>
    <xf numFmtId="168" fontId="4" fillId="4" borderId="2" xfId="0" applyNumberFormat="1" applyFont="1" applyFill="1" applyBorder="1" applyAlignment="1">
      <alignment horizontal="center"/>
    </xf>
    <xf numFmtId="168" fontId="4" fillId="7" borderId="2" xfId="0" applyNumberFormat="1" applyFont="1" applyFill="1" applyBorder="1" applyAlignment="1">
      <alignment horizontal="center"/>
    </xf>
    <xf numFmtId="167" fontId="4" fillId="7" borderId="2" xfId="0" applyNumberFormat="1" applyFont="1" applyFill="1" applyBorder="1" applyAlignment="1">
      <alignment horizontal="center"/>
    </xf>
    <xf numFmtId="164" fontId="0" fillId="0" borderId="0" xfId="0" applyAlignment="1">
      <alignment/>
    </xf>
    <xf numFmtId="164" fontId="7" fillId="8" borderId="2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/>
    </xf>
    <xf numFmtId="170" fontId="6" fillId="3" borderId="2" xfId="15" applyNumberFormat="1" applyFont="1" applyFill="1" applyBorder="1" applyAlignment="1" applyProtection="1">
      <alignment horizontal="center"/>
      <protection/>
    </xf>
    <xf numFmtId="164" fontId="4" fillId="9" borderId="0" xfId="0" applyFont="1" applyFill="1" applyBorder="1" applyAlignment="1">
      <alignment horizontal="center"/>
    </xf>
    <xf numFmtId="164" fontId="6" fillId="5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70" fontId="6" fillId="3" borderId="2" xfId="0" applyNumberFormat="1" applyFont="1" applyFill="1" applyBorder="1" applyAlignment="1">
      <alignment horizontal="center"/>
    </xf>
    <xf numFmtId="166" fontId="6" fillId="3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YT  et moyennes mobiles</a:t>
            </a:r>
          </a:p>
        </c:rich>
      </c:tx>
      <c:layout>
        <c:manualLayout>
          <c:xMode val="factor"/>
          <c:yMode val="factor"/>
          <c:x val="0.1217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05175"/>
          <c:w val="0.823"/>
          <c:h val="0.91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Feuil1!$D$4:$D$19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Feuil1!$E$4:$E$19</c:f>
              <c:numCache/>
            </c:numRef>
          </c:val>
          <c:smooth val="0"/>
        </c:ser>
        <c:marker val="1"/>
        <c:axId val="49571691"/>
        <c:axId val="43492036"/>
      </c:lineChart>
      <c:dateAx>
        <c:axId val="4957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492036"/>
        <c:crossesAt val="0"/>
        <c:auto val="0"/>
        <c:noMultiLvlLbl val="0"/>
      </c:dateAx>
      <c:valAx>
        <c:axId val="434920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57169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155"/>
          <c:y val="0.41675"/>
          <c:w val="0.087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4925"/>
          <c:w val="0.87575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Feuil2!$C$5</c:f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Feuil2!$C$6:$C$21</c:f>
              <c:numCache/>
            </c:numRef>
          </c:val>
          <c:smooth val="0"/>
        </c:ser>
        <c:ser>
          <c:idx val="1"/>
          <c:order val="1"/>
          <c:tx>
            <c:strRef>
              <c:f>Feuil2!$F$5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Feuil2!$F$6:$F$21</c:f>
              <c:numCache/>
            </c:numRef>
          </c:val>
          <c:smooth val="0"/>
        </c:ser>
        <c:marker val="1"/>
        <c:axId val="55884005"/>
        <c:axId val="33193998"/>
      </c:lineChart>
      <c:dateAx>
        <c:axId val="55884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193998"/>
        <c:crossesAt val="0"/>
        <c:auto val="0"/>
        <c:noMultiLvlLbl val="0"/>
      </c:date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588400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90675"/>
          <c:y val="0.41725"/>
          <c:w val="0.0555"/>
          <c:h val="0.1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19</xdr:row>
      <xdr:rowOff>171450</xdr:rowOff>
    </xdr:from>
    <xdr:to>
      <xdr:col>8</xdr:col>
      <xdr:colOff>0</xdr:colOff>
      <xdr:row>35</xdr:row>
      <xdr:rowOff>190500</xdr:rowOff>
    </xdr:to>
    <xdr:graphicFrame>
      <xdr:nvGraphicFramePr>
        <xdr:cNvPr id="1" name="Chart 1"/>
        <xdr:cNvGraphicFramePr/>
      </xdr:nvGraphicFramePr>
      <xdr:xfrm>
        <a:off x="1428750" y="5057775"/>
        <a:ext cx="5876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5</xdr:row>
      <xdr:rowOff>228600</xdr:rowOff>
    </xdr:from>
    <xdr:to>
      <xdr:col>16</xdr:col>
      <xdr:colOff>390525</xdr:colOff>
      <xdr:row>20</xdr:row>
      <xdr:rowOff>200025</xdr:rowOff>
    </xdr:to>
    <xdr:graphicFrame>
      <xdr:nvGraphicFramePr>
        <xdr:cNvPr id="1" name="Chart 1"/>
        <xdr:cNvGraphicFramePr/>
      </xdr:nvGraphicFramePr>
      <xdr:xfrm>
        <a:off x="5953125" y="1381125"/>
        <a:ext cx="7239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A1" sqref="A1"/>
    </sheetView>
  </sheetViews>
  <sheetFormatPr defaultColWidth="11.421875" defaultRowHeight="18" customHeight="1"/>
  <cols>
    <col min="1" max="1" width="20.140625" style="0" customWidth="1"/>
    <col min="2" max="2" width="11.140625" style="0" customWidth="1"/>
    <col min="6" max="6" width="13.28125" style="0" customWidth="1"/>
    <col min="7" max="7" width="16.140625" style="0" customWidth="1"/>
    <col min="8" max="8" width="14.57421875" style="0" customWidth="1"/>
    <col min="9" max="9" width="23.7109375" style="0" customWidth="1"/>
    <col min="10" max="11" width="18.00390625" style="0" customWidth="1"/>
    <col min="12" max="12" width="17.7109375" style="0" customWidth="1"/>
    <col min="13" max="13" width="14.57421875" style="0" customWidth="1"/>
    <col min="14" max="14" width="12.28125" style="0" customWidth="1"/>
  </cols>
  <sheetData>
    <row r="1" spans="1:2" ht="34.5" customHeight="1">
      <c r="A1" s="1" t="s">
        <v>0</v>
      </c>
      <c r="B1" s="1"/>
    </row>
    <row r="2" spans="1:8" ht="15.75" customHeight="1">
      <c r="A2" s="2" t="s">
        <v>1</v>
      </c>
      <c r="H2" s="2" t="s">
        <v>2</v>
      </c>
    </row>
    <row r="3" spans="1:8" ht="21" customHeight="1">
      <c r="A3" s="2"/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2"/>
    </row>
    <row r="4" spans="2:7" ht="18" customHeight="1">
      <c r="B4" s="4">
        <v>1</v>
      </c>
      <c r="C4" s="4">
        <v>1</v>
      </c>
      <c r="D4" s="4">
        <v>33</v>
      </c>
      <c r="E4" s="5"/>
      <c r="F4" s="5" t="s">
        <v>9</v>
      </c>
      <c r="G4" s="5" t="s">
        <v>9</v>
      </c>
    </row>
    <row r="5" spans="2:14" ht="18" customHeight="1">
      <c r="B5" s="4"/>
      <c r="C5" s="4">
        <v>2</v>
      </c>
      <c r="D5" s="4">
        <v>45</v>
      </c>
      <c r="E5" s="5"/>
      <c r="F5" s="5" t="s">
        <v>9</v>
      </c>
      <c r="G5" s="5" t="s">
        <v>9</v>
      </c>
      <c r="I5" s="3" t="s">
        <v>10</v>
      </c>
      <c r="J5" s="3">
        <v>1</v>
      </c>
      <c r="K5" s="3">
        <v>2</v>
      </c>
      <c r="L5" s="3">
        <v>3</v>
      </c>
      <c r="M5" s="3">
        <v>4</v>
      </c>
      <c r="N5" s="6"/>
    </row>
    <row r="6" spans="2:14" ht="18" customHeight="1">
      <c r="B6" s="4"/>
      <c r="C6" s="4">
        <v>3</v>
      </c>
      <c r="D6" s="4">
        <v>25</v>
      </c>
      <c r="E6" s="5">
        <f aca="true" t="shared" si="0" ref="E6:E18">SUM(D4:D7)/4</f>
        <v>28.75</v>
      </c>
      <c r="F6" s="5">
        <f>(E6+E7)/2</f>
        <v>29.75</v>
      </c>
      <c r="G6" s="7">
        <f>D6:D6/F6:F6</f>
        <v>0.8403361344537815</v>
      </c>
      <c r="I6" s="8">
        <v>1</v>
      </c>
      <c r="J6" s="9" t="s">
        <v>9</v>
      </c>
      <c r="K6" s="9" t="s">
        <v>9</v>
      </c>
      <c r="L6" s="9">
        <f>G6</f>
        <v>0.8403361344537815</v>
      </c>
      <c r="M6" s="9">
        <f>G7</f>
        <v>0.39669421487603307</v>
      </c>
      <c r="N6" s="10"/>
    </row>
    <row r="7" spans="2:14" ht="18" customHeight="1">
      <c r="B7" s="4"/>
      <c r="C7" s="4">
        <v>4</v>
      </c>
      <c r="D7" s="4">
        <v>12</v>
      </c>
      <c r="E7" s="5">
        <f t="shared" si="0"/>
        <v>30.75</v>
      </c>
      <c r="F7" s="5">
        <f aca="true" t="shared" si="1" ref="F7:F17">(E7+E8)/2</f>
        <v>30.25</v>
      </c>
      <c r="G7" s="7">
        <f aca="true" t="shared" si="2" ref="G7:G17">D7:D7/F7:F7</f>
        <v>0.39669421487603307</v>
      </c>
      <c r="I7" s="8">
        <v>2</v>
      </c>
      <c r="J7" s="9">
        <f>G8</f>
        <v>1.2964426877470356</v>
      </c>
      <c r="K7" s="9">
        <f>G9</f>
        <v>1.2377358490566037</v>
      </c>
      <c r="L7" s="9">
        <f>G10</f>
        <v>1.2749003984063745</v>
      </c>
      <c r="M7" s="9">
        <f>G11</f>
        <v>0.28125</v>
      </c>
      <c r="N7" s="10"/>
    </row>
    <row r="8" spans="2:14" ht="18" customHeight="1">
      <c r="B8" s="4">
        <v>2</v>
      </c>
      <c r="C8" s="4">
        <v>5</v>
      </c>
      <c r="D8" s="4">
        <v>41</v>
      </c>
      <c r="E8" s="5">
        <f>SUM(D6:D9)/4</f>
        <v>29.75</v>
      </c>
      <c r="F8" s="5">
        <f t="shared" si="1"/>
        <v>31.625</v>
      </c>
      <c r="G8" s="7">
        <f t="shared" si="2"/>
        <v>1.2964426877470356</v>
      </c>
      <c r="I8" s="8">
        <v>3</v>
      </c>
      <c r="J8" s="9">
        <f>G12</f>
        <v>0.9056603773584906</v>
      </c>
      <c r="K8" s="9">
        <f>G13</f>
        <v>1.695167286245353</v>
      </c>
      <c r="L8" s="9">
        <f>G14</f>
        <v>0.868421052631579</v>
      </c>
      <c r="M8" s="9">
        <f>G15</f>
        <v>0.48632218844984804</v>
      </c>
      <c r="N8" s="10"/>
    </row>
    <row r="9" spans="2:14" ht="20.25" customHeight="1">
      <c r="B9" s="4"/>
      <c r="C9" s="4">
        <v>6</v>
      </c>
      <c r="D9" s="4">
        <v>41</v>
      </c>
      <c r="E9" s="5">
        <f t="shared" si="0"/>
        <v>33.5</v>
      </c>
      <c r="F9" s="5">
        <f t="shared" si="1"/>
        <v>33.125</v>
      </c>
      <c r="G9" s="7">
        <f t="shared" si="2"/>
        <v>1.2377358490566037</v>
      </c>
      <c r="I9" s="8">
        <v>4</v>
      </c>
      <c r="J9" s="9">
        <f>G16</f>
        <v>1.2972972972972974</v>
      </c>
      <c r="K9" s="9">
        <f>G17</f>
        <v>1.3607038123167154</v>
      </c>
      <c r="L9" s="9" t="s">
        <v>9</v>
      </c>
      <c r="M9" s="9" t="s">
        <v>9</v>
      </c>
      <c r="N9" s="10"/>
    </row>
    <row r="10" spans="2:14" ht="20.25" customHeight="1">
      <c r="B10" s="4"/>
      <c r="C10" s="4">
        <v>7</v>
      </c>
      <c r="D10" s="4">
        <v>40</v>
      </c>
      <c r="E10" s="5">
        <f t="shared" si="0"/>
        <v>32.75</v>
      </c>
      <c r="F10" s="5">
        <f t="shared" si="1"/>
        <v>31.375</v>
      </c>
      <c r="G10" s="7">
        <f>D10:D10/F10:F10</f>
        <v>1.2749003984063745</v>
      </c>
      <c r="I10" s="11" t="s">
        <v>11</v>
      </c>
      <c r="J10" s="12">
        <f>AVERAGE(J7:J9)</f>
        <v>1.1664667874676078</v>
      </c>
      <c r="K10" s="12">
        <f>AVERAGE(K7:K9)</f>
        <v>1.4312023158728908</v>
      </c>
      <c r="L10" s="12">
        <f>AVERAGE(L6:L9)</f>
        <v>0.994552528497245</v>
      </c>
      <c r="M10" s="12">
        <f>AVERAGE(M7:M9)</f>
        <v>0.38378609422492405</v>
      </c>
      <c r="N10" s="13">
        <f>SUM(J10:M10)</f>
        <v>3.976007726062668</v>
      </c>
    </row>
    <row r="11" spans="2:14" ht="18.75" customHeight="1">
      <c r="B11" s="4"/>
      <c r="C11" s="4">
        <v>8</v>
      </c>
      <c r="D11" s="4">
        <v>9</v>
      </c>
      <c r="E11" s="5">
        <f t="shared" si="0"/>
        <v>30</v>
      </c>
      <c r="F11" s="5">
        <f t="shared" si="1"/>
        <v>32</v>
      </c>
      <c r="G11" s="7">
        <f t="shared" si="2"/>
        <v>0.28125</v>
      </c>
      <c r="I11" s="11" t="s">
        <v>12</v>
      </c>
      <c r="J11" s="12">
        <f>J10/N10*N11</f>
        <v>1.1735055541481334</v>
      </c>
      <c r="K11" s="12">
        <f>K10/N10*N11</f>
        <v>1.4398385661993383</v>
      </c>
      <c r="L11" s="12">
        <f>L10/N10*N11</f>
        <v>1.0005539194282433</v>
      </c>
      <c r="M11" s="12">
        <f>M10/N10*N11</f>
        <v>0.38610196022428456</v>
      </c>
      <c r="N11" s="14">
        <f>4</f>
        <v>4</v>
      </c>
    </row>
    <row r="12" spans="2:7" ht="20.25" customHeight="1">
      <c r="B12" s="4">
        <v>3</v>
      </c>
      <c r="C12" s="4">
        <v>9</v>
      </c>
      <c r="D12" s="4">
        <v>30</v>
      </c>
      <c r="E12" s="5">
        <f t="shared" si="0"/>
        <v>34</v>
      </c>
      <c r="F12" s="5">
        <f t="shared" si="1"/>
        <v>33.125</v>
      </c>
      <c r="G12" s="7">
        <f t="shared" si="2"/>
        <v>0.9056603773584906</v>
      </c>
    </row>
    <row r="13" spans="2:8" ht="20.25" customHeight="1">
      <c r="B13" s="4"/>
      <c r="C13" s="4">
        <v>10</v>
      </c>
      <c r="D13" s="4">
        <v>57</v>
      </c>
      <c r="E13" s="5">
        <f t="shared" si="0"/>
        <v>32.25</v>
      </c>
      <c r="F13" s="5">
        <f t="shared" si="1"/>
        <v>33.625</v>
      </c>
      <c r="G13" s="7">
        <f t="shared" si="2"/>
        <v>1.695167286245353</v>
      </c>
      <c r="H13" s="2" t="s">
        <v>13</v>
      </c>
    </row>
    <row r="14" spans="2:13" ht="20.25" customHeight="1">
      <c r="B14" s="4"/>
      <c r="C14" s="4">
        <v>11</v>
      </c>
      <c r="D14" s="4">
        <v>33</v>
      </c>
      <c r="E14" s="5">
        <f t="shared" si="0"/>
        <v>35</v>
      </c>
      <c r="F14" s="5">
        <f t="shared" si="1"/>
        <v>38</v>
      </c>
      <c r="G14" s="7">
        <f t="shared" si="2"/>
        <v>0.868421052631579</v>
      </c>
      <c r="H14" s="2"/>
      <c r="I14" s="3" t="s">
        <v>10</v>
      </c>
      <c r="J14" s="3">
        <v>1</v>
      </c>
      <c r="K14" s="3">
        <v>2</v>
      </c>
      <c r="L14" s="3">
        <v>3</v>
      </c>
      <c r="M14" s="3">
        <v>4</v>
      </c>
    </row>
    <row r="15" spans="2:13" ht="20.25" customHeight="1">
      <c r="B15" s="4"/>
      <c r="C15" s="4">
        <v>12</v>
      </c>
      <c r="D15" s="4">
        <v>20</v>
      </c>
      <c r="E15" s="5">
        <f t="shared" si="0"/>
        <v>41</v>
      </c>
      <c r="F15" s="5">
        <f t="shared" si="1"/>
        <v>41.125</v>
      </c>
      <c r="G15" s="7">
        <f t="shared" si="2"/>
        <v>0.48632218844984804</v>
      </c>
      <c r="I15" s="8">
        <v>1</v>
      </c>
      <c r="J15" s="9" t="s">
        <v>9</v>
      </c>
      <c r="K15" s="9" t="s">
        <v>9</v>
      </c>
      <c r="L15" s="9">
        <f>L6/L11</f>
        <v>0.8398709136375012</v>
      </c>
      <c r="M15" s="9">
        <f>M6/M11</f>
        <v>1.0274338277008372</v>
      </c>
    </row>
    <row r="16" spans="2:13" ht="20.25" customHeight="1">
      <c r="B16" s="4">
        <v>4</v>
      </c>
      <c r="C16" s="4">
        <v>13</v>
      </c>
      <c r="D16" s="4">
        <v>54</v>
      </c>
      <c r="E16" s="5">
        <f t="shared" si="0"/>
        <v>41.25</v>
      </c>
      <c r="F16" s="5">
        <f t="shared" si="1"/>
        <v>41.625</v>
      </c>
      <c r="G16" s="7">
        <f t="shared" si="2"/>
        <v>1.2972972972972974</v>
      </c>
      <c r="I16" s="8">
        <v>2</v>
      </c>
      <c r="J16" s="9">
        <f>J7/J11</f>
        <v>1.1047605894700212</v>
      </c>
      <c r="K16" s="9">
        <f>K7/K11</f>
        <v>0.8596351550186534</v>
      </c>
      <c r="L16" s="9">
        <f>L7/L11</f>
        <v>1.2741945972635875</v>
      </c>
      <c r="M16" s="9">
        <f>M7/M11</f>
        <v>0.7284345301863357</v>
      </c>
    </row>
    <row r="17" spans="2:13" ht="20.25" customHeight="1">
      <c r="B17" s="4"/>
      <c r="C17" s="4">
        <v>14</v>
      </c>
      <c r="D17" s="4">
        <v>58</v>
      </c>
      <c r="E17" s="5">
        <f t="shared" si="0"/>
        <v>42</v>
      </c>
      <c r="F17" s="5">
        <f t="shared" si="1"/>
        <v>42.625</v>
      </c>
      <c r="G17" s="7">
        <f t="shared" si="2"/>
        <v>1.3607038123167154</v>
      </c>
      <c r="I17" s="8">
        <v>3</v>
      </c>
      <c r="J17" s="9">
        <f>J8/J11</f>
        <v>0.771756362087203</v>
      </c>
      <c r="K17" s="9">
        <f>K8/K11</f>
        <v>1.1773314912101513</v>
      </c>
      <c r="L17" s="9">
        <f>L8/L11</f>
        <v>0.8679402836459125</v>
      </c>
      <c r="M17" s="9">
        <f>M8/M11</f>
        <v>1.259569332844998</v>
      </c>
    </row>
    <row r="18" spans="2:13" ht="20.25" customHeight="1">
      <c r="B18" s="4"/>
      <c r="C18" s="4">
        <v>15</v>
      </c>
      <c r="D18" s="4">
        <v>36</v>
      </c>
      <c r="E18" s="5">
        <f t="shared" si="0"/>
        <v>43.25</v>
      </c>
      <c r="F18" s="5" t="s">
        <v>9</v>
      </c>
      <c r="G18" s="7" t="s">
        <v>9</v>
      </c>
      <c r="I18" s="8">
        <v>4</v>
      </c>
      <c r="J18" s="9">
        <f>J9/J11</f>
        <v>1.1054888429897773</v>
      </c>
      <c r="K18" s="9">
        <f>K9/K11</f>
        <v>0.9450391483181962</v>
      </c>
      <c r="L18" s="9" t="s">
        <v>9</v>
      </c>
      <c r="M18" s="9" t="s">
        <v>9</v>
      </c>
    </row>
    <row r="19" spans="2:7" ht="22.5" customHeight="1">
      <c r="B19" s="4"/>
      <c r="C19" s="4">
        <v>16</v>
      </c>
      <c r="D19" s="4">
        <v>25</v>
      </c>
      <c r="E19" s="5"/>
      <c r="F19" s="5" t="s">
        <v>9</v>
      </c>
      <c r="G19" s="5" t="s">
        <v>9</v>
      </c>
    </row>
    <row r="21" ht="15" customHeight="1">
      <c r="A21" s="2" t="s">
        <v>14</v>
      </c>
    </row>
    <row r="22" ht="22.5" customHeight="1">
      <c r="A22" s="2"/>
    </row>
  </sheetData>
  <sheetProtection selectLockedCells="1" selectUnlockedCells="1"/>
  <mergeCells count="9">
    <mergeCell ref="A1:B1"/>
    <mergeCell ref="A2:A3"/>
    <mergeCell ref="H2:H3"/>
    <mergeCell ref="B4:B7"/>
    <mergeCell ref="B8:B11"/>
    <mergeCell ref="B12:B15"/>
    <mergeCell ref="H13:H14"/>
    <mergeCell ref="B16:B19"/>
    <mergeCell ref="A21:A22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A1" sqref="A1"/>
    </sheetView>
  </sheetViews>
  <sheetFormatPr defaultColWidth="11.421875" defaultRowHeight="15.75" customHeight="1"/>
  <cols>
    <col min="5" max="5" width="13.28125" style="0" customWidth="1"/>
    <col min="6" max="6" width="18.7109375" style="0" customWidth="1"/>
  </cols>
  <sheetData>
    <row r="1" spans="1:13" ht="15" customHeight="1">
      <c r="A1" s="2" t="s">
        <v>15</v>
      </c>
      <c r="L1" s="15"/>
      <c r="M1" s="15"/>
    </row>
    <row r="2" spans="1:13" ht="24.75" customHeight="1">
      <c r="A2" s="2"/>
      <c r="B2" s="16" t="s">
        <v>16</v>
      </c>
      <c r="C2" s="16"/>
      <c r="D2" s="16"/>
      <c r="E2" s="16"/>
      <c r="I2" s="15"/>
      <c r="J2" s="15"/>
      <c r="K2" s="15"/>
      <c r="L2" s="15"/>
      <c r="M2" s="15"/>
    </row>
    <row r="3" spans="2:13" ht="15" customHeight="1">
      <c r="B3" s="16"/>
      <c r="C3" s="16"/>
      <c r="D3" s="16"/>
      <c r="E3" s="16"/>
      <c r="I3" s="15"/>
      <c r="J3" s="15"/>
      <c r="K3" s="15"/>
      <c r="L3" s="15"/>
      <c r="M3" s="15"/>
    </row>
    <row r="5" spans="2:10" ht="20.25" customHeight="1">
      <c r="B5" s="17" t="s">
        <v>4</v>
      </c>
      <c r="C5" s="17" t="s">
        <v>5</v>
      </c>
      <c r="D5" s="17" t="s">
        <v>6</v>
      </c>
      <c r="E5" s="17" t="s">
        <v>17</v>
      </c>
      <c r="F5" s="18" t="s">
        <v>18</v>
      </c>
      <c r="H5" s="19" t="s">
        <v>19</v>
      </c>
      <c r="I5" s="19"/>
      <c r="J5" s="19"/>
    </row>
    <row r="6" spans="2:6" ht="18.75" customHeight="1">
      <c r="B6" s="20">
        <v>1</v>
      </c>
      <c r="C6" s="20">
        <v>150</v>
      </c>
      <c r="D6" s="21"/>
      <c r="E6" s="21"/>
      <c r="F6" s="22">
        <v>150</v>
      </c>
    </row>
    <row r="7" spans="2:6" ht="18.75" customHeight="1">
      <c r="B7" s="20">
        <v>2</v>
      </c>
      <c r="C7" s="20">
        <v>80</v>
      </c>
      <c r="D7" s="21"/>
      <c r="E7" s="21"/>
      <c r="F7" s="22">
        <f>F6*0.25+C7*0.75</f>
        <v>97.5</v>
      </c>
    </row>
    <row r="8" spans="2:6" ht="18.75" customHeight="1">
      <c r="B8" s="20">
        <v>3</v>
      </c>
      <c r="C8" s="20">
        <v>110</v>
      </c>
      <c r="D8" s="21">
        <f aca="true" t="shared" si="0" ref="D8:D20">SUM(C6:C9)/4</f>
        <v>136.25</v>
      </c>
      <c r="E8" s="23">
        <f>C8:C8/D8:D8</f>
        <v>0.8073394495412844</v>
      </c>
      <c r="F8" s="22">
        <f aca="true" t="shared" si="1" ref="F8:F21">F7*0.25+C8*0.75</f>
        <v>106.875</v>
      </c>
    </row>
    <row r="9" spans="2:6" ht="18.75" customHeight="1">
      <c r="B9" s="20">
        <v>4</v>
      </c>
      <c r="C9" s="20">
        <v>205</v>
      </c>
      <c r="D9" s="21">
        <f t="shared" si="0"/>
        <v>141.25</v>
      </c>
      <c r="E9" s="23">
        <f aca="true" t="shared" si="2" ref="E9:E19">C9:C9/D9:D9</f>
        <v>1.4513274336283186</v>
      </c>
      <c r="F9" s="22">
        <f t="shared" si="1"/>
        <v>180.46875</v>
      </c>
    </row>
    <row r="10" spans="2:6" ht="18.75" customHeight="1">
      <c r="B10" s="20">
        <v>5</v>
      </c>
      <c r="C10" s="20">
        <v>170</v>
      </c>
      <c r="D10" s="21">
        <f t="shared" si="0"/>
        <v>145</v>
      </c>
      <c r="E10" s="23">
        <f t="shared" si="2"/>
        <v>1.1724137931034482</v>
      </c>
      <c r="F10" s="22">
        <f t="shared" si="1"/>
        <v>172.6171875</v>
      </c>
    </row>
    <row r="11" spans="2:6" ht="18.75" customHeight="1">
      <c r="B11" s="20">
        <v>6</v>
      </c>
      <c r="C11" s="20">
        <v>95</v>
      </c>
      <c r="D11" s="21">
        <f t="shared" si="0"/>
        <v>148.75</v>
      </c>
      <c r="E11" s="23">
        <f t="shared" si="2"/>
        <v>0.6386554621848739</v>
      </c>
      <c r="F11" s="22">
        <f t="shared" si="1"/>
        <v>114.404296875</v>
      </c>
    </row>
    <row r="12" spans="2:6" ht="18.75" customHeight="1">
      <c r="B12" s="20">
        <v>7</v>
      </c>
      <c r="C12" s="20">
        <v>125</v>
      </c>
      <c r="D12" s="21">
        <f t="shared" si="0"/>
        <v>151.25</v>
      </c>
      <c r="E12" s="23">
        <f t="shared" si="2"/>
        <v>0.8264462809917356</v>
      </c>
      <c r="F12" s="22">
        <f t="shared" si="1"/>
        <v>122.35107421875</v>
      </c>
    </row>
    <row r="13" spans="2:6" ht="18.75" customHeight="1">
      <c r="B13" s="20">
        <v>8</v>
      </c>
      <c r="C13" s="20">
        <v>215</v>
      </c>
      <c r="D13" s="21">
        <f t="shared" si="0"/>
        <v>153.75</v>
      </c>
      <c r="E13" s="23">
        <f t="shared" si="2"/>
        <v>1.3983739837398375</v>
      </c>
      <c r="F13" s="22">
        <f t="shared" si="1"/>
        <v>191.8377685546875</v>
      </c>
    </row>
    <row r="14" spans="2:6" ht="18.75" customHeight="1">
      <c r="B14" s="20">
        <v>9</v>
      </c>
      <c r="C14" s="20">
        <v>180</v>
      </c>
      <c r="D14" s="21">
        <f t="shared" si="0"/>
        <v>156.25</v>
      </c>
      <c r="E14" s="23">
        <f t="shared" si="2"/>
        <v>1.152</v>
      </c>
      <c r="F14" s="22">
        <f t="shared" si="1"/>
        <v>182.95944213867188</v>
      </c>
    </row>
    <row r="15" spans="2:6" ht="18.75" customHeight="1">
      <c r="B15" s="20">
        <v>10</v>
      </c>
      <c r="C15" s="20">
        <v>105</v>
      </c>
      <c r="D15" s="21">
        <f t="shared" si="0"/>
        <v>153.75</v>
      </c>
      <c r="E15" s="23">
        <f t="shared" si="2"/>
        <v>0.6829268292682927</v>
      </c>
      <c r="F15" s="22">
        <f t="shared" si="1"/>
        <v>124.48986053466797</v>
      </c>
    </row>
    <row r="16" spans="2:6" ht="18.75" customHeight="1">
      <c r="B16" s="20">
        <v>11</v>
      </c>
      <c r="C16" s="20">
        <v>115</v>
      </c>
      <c r="D16" s="21">
        <f t="shared" si="0"/>
        <v>160</v>
      </c>
      <c r="E16" s="23">
        <f t="shared" si="2"/>
        <v>0.71875</v>
      </c>
      <c r="F16" s="22">
        <f t="shared" si="1"/>
        <v>117.37246513366699</v>
      </c>
    </row>
    <row r="17" spans="2:6" ht="18.75" customHeight="1">
      <c r="B17" s="20">
        <v>12</v>
      </c>
      <c r="C17" s="20">
        <v>240</v>
      </c>
      <c r="D17" s="21">
        <f t="shared" si="0"/>
        <v>163.75</v>
      </c>
      <c r="E17" s="23">
        <f t="shared" si="2"/>
        <v>1.465648854961832</v>
      </c>
      <c r="F17" s="22">
        <f t="shared" si="1"/>
        <v>209.34311628341675</v>
      </c>
    </row>
    <row r="18" spans="2:6" ht="18.75" customHeight="1">
      <c r="B18" s="20">
        <v>13</v>
      </c>
      <c r="C18" s="20">
        <v>195</v>
      </c>
      <c r="D18" s="21">
        <f t="shared" si="0"/>
        <v>165</v>
      </c>
      <c r="E18" s="23">
        <f t="shared" si="2"/>
        <v>1.1818181818181819</v>
      </c>
      <c r="F18" s="22">
        <f t="shared" si="1"/>
        <v>198.5857790708542</v>
      </c>
    </row>
    <row r="19" spans="2:6" ht="18.75" customHeight="1">
      <c r="B19" s="20">
        <v>14</v>
      </c>
      <c r="C19" s="20">
        <v>110</v>
      </c>
      <c r="D19" s="21">
        <f t="shared" si="0"/>
        <v>173.75</v>
      </c>
      <c r="E19" s="23">
        <f t="shared" si="2"/>
        <v>0.6330935251798561</v>
      </c>
      <c r="F19" s="22">
        <f t="shared" si="1"/>
        <v>132.14644476771355</v>
      </c>
    </row>
    <row r="20" spans="2:6" ht="18.75" customHeight="1">
      <c r="B20" s="20">
        <v>15</v>
      </c>
      <c r="C20" s="20">
        <v>150</v>
      </c>
      <c r="D20" s="21">
        <f t="shared" si="0"/>
        <v>177.5</v>
      </c>
      <c r="E20" s="23">
        <f>C20:C20/D20:D20</f>
        <v>0.8450704225352113</v>
      </c>
      <c r="F20" s="22">
        <f t="shared" si="1"/>
        <v>145.5366111919284</v>
      </c>
    </row>
    <row r="21" spans="2:6" ht="18.75" customHeight="1">
      <c r="B21" s="20">
        <v>16</v>
      </c>
      <c r="C21" s="20">
        <v>255</v>
      </c>
      <c r="D21" s="21"/>
      <c r="E21" s="21"/>
      <c r="F21" s="22">
        <f t="shared" si="1"/>
        <v>227.6341527979821</v>
      </c>
    </row>
  </sheetData>
  <sheetProtection selectLockedCells="1" selectUnlockedCells="1"/>
  <mergeCells count="3">
    <mergeCell ref="A1:A2"/>
    <mergeCell ref="B2:E3"/>
    <mergeCell ref="H5:J5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Qcer</dc:creator>
  <cp:keywords/>
  <dc:description/>
  <cp:lastModifiedBy>merouani </cp:lastModifiedBy>
  <dcterms:created xsi:type="dcterms:W3CDTF">2013-03-22T14:55:32Z</dcterms:created>
  <dcterms:modified xsi:type="dcterms:W3CDTF">2013-03-28T13:04:07Z</dcterms:modified>
  <cp:category/>
  <cp:version/>
  <cp:contentType/>
  <cp:contentStatus/>
</cp:coreProperties>
</file>